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MÓWIENIA DO 30 TYS EURO\POSTEPOWANIA 2019\dostawa prasy\"/>
    </mc:Choice>
  </mc:AlternateContent>
  <xr:revisionPtr revIDLastSave="0" documentId="13_ncr:1_{FB3A93A3-B174-435E-9AA9-FBBA651EF1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" sheetId="16" r:id="rId1"/>
  </sheets>
  <definedNames>
    <definedName name="_xlnm._FilterDatabase" localSheetId="0" hidden="1">Załącznik!$A$3:$J$31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6" l="1"/>
  <c r="I4" i="16" s="1"/>
  <c r="G5" i="16"/>
  <c r="I5" i="16" s="1"/>
  <c r="G6" i="16"/>
  <c r="I6" i="16" s="1"/>
  <c r="G7" i="16"/>
  <c r="I7" i="16" s="1"/>
  <c r="G8" i="16"/>
  <c r="I8" i="16" s="1"/>
  <c r="G9" i="16"/>
  <c r="I9" i="16" s="1"/>
  <c r="G10" i="16"/>
  <c r="I10" i="16" s="1"/>
  <c r="G11" i="16"/>
  <c r="I11" i="16" s="1"/>
  <c r="G12" i="16"/>
  <c r="I12" i="16" s="1"/>
  <c r="G13" i="16"/>
  <c r="I13" i="16" s="1"/>
  <c r="G14" i="16"/>
  <c r="I14" i="16" s="1"/>
  <c r="G15" i="16"/>
  <c r="I15" i="16" s="1"/>
  <c r="G16" i="16"/>
  <c r="I16" i="16" s="1"/>
  <c r="G17" i="16"/>
  <c r="I17" i="16" s="1"/>
  <c r="G18" i="16"/>
  <c r="I18" i="16" s="1"/>
  <c r="G19" i="16"/>
  <c r="I19" i="16" s="1"/>
  <c r="G20" i="16"/>
  <c r="I20" i="16" s="1"/>
  <c r="G21" i="16"/>
  <c r="I21" i="16" s="1"/>
  <c r="G22" i="16"/>
  <c r="I22" i="16" s="1"/>
  <c r="G23" i="16"/>
  <c r="I23" i="16" s="1"/>
  <c r="G24" i="16"/>
  <c r="I24" i="16" s="1"/>
  <c r="E28" i="16"/>
  <c r="I30" i="16" l="1"/>
  <c r="I29" i="16"/>
  <c r="G31" i="16"/>
  <c r="I28" i="16"/>
  <c r="J30" i="16" s="1"/>
  <c r="I31" i="16"/>
</calcChain>
</file>

<file path=xl/sharedStrings.xml><?xml version="1.0" encoding="utf-8"?>
<sst xmlns="http://schemas.openxmlformats.org/spreadsheetml/2006/main" count="145" uniqueCount="83">
  <si>
    <t>Lp</t>
  </si>
  <si>
    <t>SUPER EXPRESS</t>
  </si>
  <si>
    <t>GAZETA WYBORCZA</t>
  </si>
  <si>
    <t>FAKT - GAZETA CODZIENNA</t>
  </si>
  <si>
    <t>POLSKA METROPOLIA WARSZAWSKA</t>
  </si>
  <si>
    <t>Dz.</t>
  </si>
  <si>
    <t>2 razy w tyg.</t>
  </si>
  <si>
    <t>Stawka 
VAT %</t>
  </si>
  <si>
    <t>Ilość prenumerat</t>
  </si>
  <si>
    <t>Miesięcznik</t>
  </si>
  <si>
    <t>2- miesięcznik</t>
  </si>
  <si>
    <t>Internet</t>
  </si>
  <si>
    <t>Cena jednostkowa netto</t>
  </si>
  <si>
    <t>ZPR Media S.A.</t>
  </si>
  <si>
    <t>AGORA</t>
  </si>
  <si>
    <t>NFOR Biznes Sp. z o.o.</t>
  </si>
  <si>
    <t>Gremi Business Communication Sp. z o.o.</t>
  </si>
  <si>
    <t>Ringier Axel Springer Polska</t>
  </si>
  <si>
    <t xml:space="preserve">Polskapresse </t>
  </si>
  <si>
    <t>ZAMÓWIENIA PUBLICZNE – DORADCA</t>
  </si>
  <si>
    <t>Publicus</t>
  </si>
  <si>
    <t>PRZETARGI PUBLICZNE</t>
  </si>
  <si>
    <t xml:space="preserve">Presscom </t>
  </si>
  <si>
    <t>POLSKIE DROGI</t>
  </si>
  <si>
    <t>Wydawnictwo Polskie Drogi Sp. z o.o.</t>
  </si>
  <si>
    <t>Abrys Sp. z o.o.</t>
  </si>
  <si>
    <t xml:space="preserve">IT PROFESSIONAL </t>
  </si>
  <si>
    <t>PRESSCOM Sp. z o.o.</t>
  </si>
  <si>
    <t xml:space="preserve">FINANSE PUBLICZNE </t>
  </si>
  <si>
    <t>PRESSCOM</t>
  </si>
  <si>
    <t>Wydawnictwo Wiedza i Praktyka sp. z o.o.</t>
  </si>
  <si>
    <t>Tytuł</t>
  </si>
  <si>
    <t>Wydawnictwo</t>
  </si>
  <si>
    <t>Częstotliwość wydań</t>
  </si>
  <si>
    <t>Wydawnictwo SIGMA-NOT Sp. z o.o</t>
  </si>
  <si>
    <t xml:space="preserve">RZECZPOSPOLITA - prenumerata podstawowa </t>
  </si>
  <si>
    <t>Netto</t>
  </si>
  <si>
    <t>Brutto</t>
  </si>
  <si>
    <t>Wartość 
brutto zł</t>
  </si>
  <si>
    <t>Wartość 
netto zł</t>
  </si>
  <si>
    <t xml:space="preserve">ZIELEŃ MIEJSKA </t>
  </si>
  <si>
    <t xml:space="preserve">PRZEGLĄD KOMUNALNY </t>
  </si>
  <si>
    <t xml:space="preserve">ATEST e-prenumerata   PLUS (z dostępem do archiwum e-publikacji) </t>
  </si>
  <si>
    <t>Newsweek</t>
  </si>
  <si>
    <t>Rzeczpospolita E-wydanie</t>
  </si>
  <si>
    <t>Ringier Axel Springer Polska.</t>
  </si>
  <si>
    <t>DZIENNIK GAZETA PRAWNA PREMIUM pakiet I-wszy z dodatkami</t>
  </si>
  <si>
    <t>Technika Komunalna dostępna tylko u wydawcy</t>
  </si>
  <si>
    <r>
      <t xml:space="preserve">PRZEGLĄD KOMUNALNY  - </t>
    </r>
    <r>
      <rPr>
        <b/>
        <sz val="10"/>
        <rFont val="Arial"/>
        <family val="2"/>
        <charset val="238"/>
      </rPr>
      <t>dostęp internetowy</t>
    </r>
  </si>
  <si>
    <r>
      <t xml:space="preserve">RZECZPOSPOLITA - prenumerata PLUS  </t>
    </r>
    <r>
      <rPr>
        <sz val="10"/>
        <color indexed="10"/>
        <rFont val="Arial"/>
        <family val="2"/>
        <charset val="238"/>
      </rPr>
      <t xml:space="preserve">zawierająca: </t>
    </r>
    <r>
      <rPr>
        <sz val="10"/>
        <rFont val="Arial"/>
        <family val="2"/>
        <charset val="238"/>
      </rPr>
      <t xml:space="preserve"> wydanie papierowe,  oraz </t>
    </r>
    <r>
      <rPr>
        <sz val="10"/>
        <color indexed="10"/>
        <rFont val="Arial"/>
        <family val="2"/>
        <charset val="238"/>
      </rPr>
      <t>rozszerzone</t>
    </r>
    <r>
      <rPr>
        <sz val="10"/>
        <rFont val="Arial"/>
        <family val="2"/>
        <charset val="238"/>
      </rPr>
      <t xml:space="preserve"> dodatki o kwartalne poradniki prawne, serie książek i płyt m.in. rozliczenie PIT itp.</t>
    </r>
  </si>
  <si>
    <t>Razem wartość</t>
  </si>
  <si>
    <r>
      <t xml:space="preserve">GAZETA WYBORCZA  - </t>
    </r>
    <r>
      <rPr>
        <b/>
        <sz val="10"/>
        <rFont val="Arial"/>
        <family val="2"/>
        <charset val="238"/>
      </rPr>
      <t>dostęp internetowy</t>
    </r>
  </si>
  <si>
    <t>GAZETA PODATKOWA</t>
  </si>
  <si>
    <t>Wydawnictwo Podatkowe GOFIN sp. z o.o.</t>
  </si>
  <si>
    <t>dziennik (poniedziałek, czwartek)</t>
  </si>
  <si>
    <t>GARMOND PRESS SA</t>
  </si>
  <si>
    <t>okres prenumeraty</t>
  </si>
  <si>
    <t>01.01 - 31.12.2019</t>
  </si>
  <si>
    <t>AGORA SA</t>
  </si>
  <si>
    <t>01.06 - 31.12.2019</t>
  </si>
  <si>
    <t>dostawca</t>
  </si>
  <si>
    <t xml:space="preserve">kurs euro </t>
  </si>
  <si>
    <r>
      <t xml:space="preserve">PORTAL KADROWO-PŁACOWY MODUŁ KADRY+PŁACE+ZUS </t>
    </r>
    <r>
      <rPr>
        <b/>
        <sz val="10"/>
        <rFont val="Arial"/>
        <family val="2"/>
        <charset val="238"/>
      </rPr>
      <t>- dostęp internetowy</t>
    </r>
  </si>
  <si>
    <t>Miesięcznik (internet)</t>
  </si>
  <si>
    <t>Drogi gminne i powiatowe</t>
  </si>
  <si>
    <t>Semantka</t>
  </si>
  <si>
    <t>Dwumiesięcznik</t>
  </si>
  <si>
    <t>Stawka VAT</t>
  </si>
  <si>
    <t>Wartość netto (zł)</t>
  </si>
  <si>
    <t>Wartość brutto (zł)</t>
  </si>
  <si>
    <t>Suma (zł)</t>
  </si>
  <si>
    <t>Angora</t>
  </si>
  <si>
    <t>Linux</t>
  </si>
  <si>
    <t>Westa-Druk</t>
  </si>
  <si>
    <t>Tygodnik</t>
  </si>
  <si>
    <t>Wydawnictwo Wiedza i Prkatyka sp. z o.o.</t>
  </si>
  <si>
    <t>Załącznik nr 1 do formularza ofertowego</t>
  </si>
  <si>
    <t>Liczba prenumerat</t>
  </si>
  <si>
    <t>…......................................</t>
  </si>
  <si>
    <t>(miejscowość, data)</t>
  </si>
  <si>
    <t xml:space="preserve">(podpis uprawnionego </t>
  </si>
  <si>
    <t>przedstawiciela wykonawcy)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</si>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</sst>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Cambria"/>
      <family val="1"/>
      <charset val="238"/>
    </font>
    <font>
      <sz val="10"/>
      <color rgb="FF000000"/>
      <name val="Arial CE"/>
      <family val="2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3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9" fontId="6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9" fontId="1" fillId="0" borderId="5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1" fillId="0" borderId="1" xfId="0" applyFont="1" applyFill="1" applyBorder="1"/>
    <xf numFmtId="9" fontId="6" fillId="0" borderId="1" xfId="0" applyNumberFormat="1" applyFont="1" applyBorder="1" applyAlignment="1">
      <alignment horizontal="center" vertical="center" wrapText="1"/>
    </xf>
    <xf numFmtId="1" fontId="1" fillId="2" borderId="4" xfId="1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1" fontId="1" fillId="2" borderId="7" xfId="1" applyNumberFormat="1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3" fontId="1" fillId="0" borderId="8" xfId="0" applyNumberFormat="1" applyFont="1" applyBorder="1" applyAlignment="1">
      <alignment horizontal="center" vertical="center"/>
    </xf>
    <xf numFmtId="4" fontId="1" fillId="0" borderId="8" xfId="1" applyNumberFormat="1" applyFont="1" applyFill="1" applyBorder="1" applyAlignment="1">
      <alignment horizontal="center" vertical="center"/>
    </xf>
    <xf numFmtId="9" fontId="1" fillId="0" borderId="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13" workbookViewId="0">
      <selection activeCell="S13" sqref="S13"/>
    </sheetView>
  </sheetViews>
  <sheetFormatPr defaultRowHeight="12.75" x14ac:dyDescent="0.2"/>
  <cols>
    <col min="1" max="1" width="4.28515625" style="24" customWidth="1"/>
    <col min="2" max="2" width="24.28515625" style="24" customWidth="1"/>
    <col min="3" max="3" width="22.42578125" style="24" customWidth="1"/>
    <col min="4" max="4" width="18" style="24" bestFit="1" customWidth="1"/>
    <col min="5" max="9" width="9.140625" style="24" hidden="1" customWidth="1"/>
    <col min="10" max="10" width="11.85546875" style="60" customWidth="1"/>
    <col min="11" max="11" width="22" style="33" hidden="1" customWidth="1"/>
    <col min="12" max="12" width="18.85546875" hidden="1" customWidth="1"/>
    <col min="13" max="15" width="11.140625" bestFit="1" customWidth="1"/>
  </cols>
  <sheetData>
    <row r="1" spans="1:15" x14ac:dyDescent="0.2">
      <c r="M1" t="s">
        <v>76</v>
      </c>
    </row>
    <row r="2" spans="1:15" ht="25.5" customHeight="1" x14ac:dyDescent="0.2">
      <c r="B2" s="83"/>
      <c r="C2" s="83"/>
      <c r="D2" s="83"/>
      <c r="E2" s="83"/>
      <c r="F2" s="83"/>
      <c r="G2" s="83"/>
      <c r="H2" s="83"/>
      <c r="I2" s="5"/>
      <c r="J2" s="56"/>
    </row>
    <row r="3" spans="1:15" ht="51" x14ac:dyDescent="0.2">
      <c r="A3" s="1" t="s">
        <v>0</v>
      </c>
      <c r="B3" s="1" t="s">
        <v>31</v>
      </c>
      <c r="C3" s="1" t="s">
        <v>32</v>
      </c>
      <c r="D3" s="1" t="s">
        <v>33</v>
      </c>
      <c r="E3" s="6" t="s">
        <v>8</v>
      </c>
      <c r="F3" s="6" t="s">
        <v>12</v>
      </c>
      <c r="G3" s="6" t="s">
        <v>39</v>
      </c>
      <c r="H3" s="6" t="s">
        <v>7</v>
      </c>
      <c r="I3" s="7" t="s">
        <v>38</v>
      </c>
      <c r="J3" s="57" t="s">
        <v>77</v>
      </c>
      <c r="K3" s="7" t="s">
        <v>60</v>
      </c>
      <c r="L3" s="7" t="s">
        <v>56</v>
      </c>
      <c r="M3" s="7" t="s">
        <v>68</v>
      </c>
      <c r="N3" s="7" t="s">
        <v>67</v>
      </c>
      <c r="O3" s="7" t="s">
        <v>69</v>
      </c>
    </row>
    <row r="4" spans="1:15" ht="25.5" x14ac:dyDescent="0.2">
      <c r="A4" s="4">
        <v>1</v>
      </c>
      <c r="B4" s="11" t="s">
        <v>19</v>
      </c>
      <c r="C4" s="2" t="s">
        <v>20</v>
      </c>
      <c r="D4" s="2" t="s">
        <v>9</v>
      </c>
      <c r="E4" s="9">
        <v>1</v>
      </c>
      <c r="F4" s="23">
        <v>245.04</v>
      </c>
      <c r="G4" s="10">
        <f>E4*F4</f>
        <v>245.04</v>
      </c>
      <c r="H4" s="44">
        <v>0.05</v>
      </c>
      <c r="I4" s="10">
        <f>G4+(G4*H4)</f>
        <v>257.29199999999997</v>
      </c>
      <c r="J4" s="14">
        <v>1</v>
      </c>
      <c r="K4" s="37" t="s">
        <v>55</v>
      </c>
      <c r="L4" s="36" t="s">
        <v>57</v>
      </c>
      <c r="M4" s="48"/>
      <c r="N4" s="80">
        <v>0.08</v>
      </c>
      <c r="O4" s="48"/>
    </row>
    <row r="5" spans="1:15" x14ac:dyDescent="0.2">
      <c r="A5" s="4">
        <v>2</v>
      </c>
      <c r="B5" s="11" t="s">
        <v>21</v>
      </c>
      <c r="C5" s="2" t="s">
        <v>22</v>
      </c>
      <c r="D5" s="2" t="s">
        <v>9</v>
      </c>
      <c r="E5" s="9">
        <v>1</v>
      </c>
      <c r="F5" s="23">
        <v>265.56</v>
      </c>
      <c r="G5" s="10">
        <f t="shared" ref="G5:G22" si="0">E5*F5</f>
        <v>265.56</v>
      </c>
      <c r="H5" s="44">
        <v>0.05</v>
      </c>
      <c r="I5" s="10">
        <f t="shared" ref="I5:I22" si="1">G5+(G5*H5)</f>
        <v>278.83800000000002</v>
      </c>
      <c r="J5" s="14">
        <v>1</v>
      </c>
      <c r="K5" s="37" t="s">
        <v>55</v>
      </c>
      <c r="L5" s="36" t="s">
        <v>57</v>
      </c>
      <c r="M5" s="48"/>
      <c r="N5" s="80">
        <v>0.08</v>
      </c>
      <c r="O5" s="48"/>
    </row>
    <row r="6" spans="1:15" ht="25.5" x14ac:dyDescent="0.2">
      <c r="A6" s="4">
        <v>3</v>
      </c>
      <c r="B6" s="8" t="s">
        <v>23</v>
      </c>
      <c r="C6" s="2" t="s">
        <v>24</v>
      </c>
      <c r="D6" s="2" t="s">
        <v>9</v>
      </c>
      <c r="E6" s="12">
        <v>1</v>
      </c>
      <c r="F6" s="23">
        <v>228.58</v>
      </c>
      <c r="G6" s="10">
        <f t="shared" si="0"/>
        <v>228.58</v>
      </c>
      <c r="H6" s="44">
        <v>0.05</v>
      </c>
      <c r="I6" s="10">
        <f t="shared" si="1"/>
        <v>240.00900000000001</v>
      </c>
      <c r="J6" s="14">
        <v>1</v>
      </c>
      <c r="K6" s="37" t="s">
        <v>55</v>
      </c>
      <c r="L6" s="36" t="s">
        <v>57</v>
      </c>
      <c r="M6" s="48"/>
      <c r="N6" s="80">
        <v>0.08</v>
      </c>
      <c r="O6" s="48"/>
    </row>
    <row r="7" spans="1:15" x14ac:dyDescent="0.2">
      <c r="A7" s="4">
        <v>4</v>
      </c>
      <c r="B7" s="11" t="s">
        <v>41</v>
      </c>
      <c r="C7" s="2" t="s">
        <v>25</v>
      </c>
      <c r="D7" s="2" t="s">
        <v>9</v>
      </c>
      <c r="E7" s="12">
        <v>2</v>
      </c>
      <c r="F7" s="23">
        <v>265.56</v>
      </c>
      <c r="G7" s="10">
        <f t="shared" si="0"/>
        <v>531.12</v>
      </c>
      <c r="H7" s="44">
        <v>0.05</v>
      </c>
      <c r="I7" s="10">
        <f t="shared" si="1"/>
        <v>557.67600000000004</v>
      </c>
      <c r="J7" s="14">
        <v>2</v>
      </c>
      <c r="K7" s="37" t="s">
        <v>55</v>
      </c>
      <c r="L7" s="36" t="s">
        <v>57</v>
      </c>
      <c r="M7" s="48"/>
      <c r="N7" s="80">
        <v>0.08</v>
      </c>
      <c r="O7" s="48"/>
    </row>
    <row r="8" spans="1:15" ht="25.5" x14ac:dyDescent="0.2">
      <c r="A8" s="4">
        <v>5</v>
      </c>
      <c r="B8" s="11" t="s">
        <v>48</v>
      </c>
      <c r="C8" s="2" t="s">
        <v>25</v>
      </c>
      <c r="D8" s="2" t="s">
        <v>9</v>
      </c>
      <c r="E8" s="12">
        <v>2</v>
      </c>
      <c r="F8" s="23">
        <v>210.73</v>
      </c>
      <c r="G8" s="10">
        <f t="shared" si="0"/>
        <v>421.46</v>
      </c>
      <c r="H8" s="44">
        <v>0.23</v>
      </c>
      <c r="I8" s="10">
        <f t="shared" si="1"/>
        <v>518.39580000000001</v>
      </c>
      <c r="J8" s="14">
        <v>2</v>
      </c>
      <c r="K8" s="37" t="s">
        <v>55</v>
      </c>
      <c r="L8" s="36" t="s">
        <v>57</v>
      </c>
      <c r="M8" s="48"/>
      <c r="N8" s="80">
        <v>0.08</v>
      </c>
      <c r="O8" s="48"/>
    </row>
    <row r="9" spans="1:15" x14ac:dyDescent="0.2">
      <c r="A9" s="4">
        <v>6</v>
      </c>
      <c r="B9" s="11" t="s">
        <v>40</v>
      </c>
      <c r="C9" s="2" t="s">
        <v>25</v>
      </c>
      <c r="D9" s="4" t="s">
        <v>10</v>
      </c>
      <c r="E9" s="12">
        <v>1</v>
      </c>
      <c r="F9" s="23">
        <v>132.77000000000001</v>
      </c>
      <c r="G9" s="10">
        <f t="shared" si="0"/>
        <v>132.77000000000001</v>
      </c>
      <c r="H9" s="44">
        <v>0.05</v>
      </c>
      <c r="I9" s="10">
        <f t="shared" si="1"/>
        <v>139.4085</v>
      </c>
      <c r="J9" s="14">
        <v>1</v>
      </c>
      <c r="K9" s="37" t="s">
        <v>55</v>
      </c>
      <c r="L9" s="36" t="s">
        <v>57</v>
      </c>
      <c r="M9" s="48"/>
      <c r="N9" s="80">
        <v>0.08</v>
      </c>
      <c r="O9" s="48"/>
    </row>
    <row r="10" spans="1:15" ht="38.25" x14ac:dyDescent="0.2">
      <c r="A10" s="4">
        <v>7</v>
      </c>
      <c r="B10" s="32" t="s">
        <v>42</v>
      </c>
      <c r="C10" s="2" t="s">
        <v>34</v>
      </c>
      <c r="D10" s="2" t="s">
        <v>63</v>
      </c>
      <c r="E10" s="12">
        <v>1</v>
      </c>
      <c r="F10" s="23">
        <v>68.88</v>
      </c>
      <c r="G10" s="10">
        <f t="shared" si="0"/>
        <v>68.88</v>
      </c>
      <c r="H10" s="44">
        <v>0.23</v>
      </c>
      <c r="I10" s="10">
        <f t="shared" si="1"/>
        <v>84.722399999999993</v>
      </c>
      <c r="J10" s="14">
        <v>1</v>
      </c>
      <c r="K10" s="37" t="s">
        <v>55</v>
      </c>
      <c r="L10" s="36" t="s">
        <v>57</v>
      </c>
      <c r="M10" s="49"/>
      <c r="N10" s="80">
        <v>0.08</v>
      </c>
      <c r="O10" s="48"/>
    </row>
    <row r="11" spans="1:15" x14ac:dyDescent="0.2">
      <c r="A11" s="4">
        <v>8</v>
      </c>
      <c r="B11" s="8" t="s">
        <v>26</v>
      </c>
      <c r="C11" s="2" t="s">
        <v>27</v>
      </c>
      <c r="D11" s="2" t="s">
        <v>9</v>
      </c>
      <c r="E11" s="12">
        <v>1</v>
      </c>
      <c r="F11" s="23">
        <v>265.56</v>
      </c>
      <c r="G11" s="10">
        <f t="shared" si="0"/>
        <v>265.56</v>
      </c>
      <c r="H11" s="44">
        <v>0.05</v>
      </c>
      <c r="I11" s="10">
        <f t="shared" si="1"/>
        <v>278.83800000000002</v>
      </c>
      <c r="J11" s="14">
        <v>1</v>
      </c>
      <c r="K11" s="37" t="s">
        <v>55</v>
      </c>
      <c r="L11" s="36" t="s">
        <v>57</v>
      </c>
      <c r="M11" s="48"/>
      <c r="N11" s="80">
        <v>0.08</v>
      </c>
      <c r="O11" s="48"/>
    </row>
    <row r="12" spans="1:15" x14ac:dyDescent="0.2">
      <c r="A12" s="4">
        <v>9</v>
      </c>
      <c r="B12" s="8" t="s">
        <v>28</v>
      </c>
      <c r="C12" s="2" t="s">
        <v>29</v>
      </c>
      <c r="D12" s="2" t="s">
        <v>9</v>
      </c>
      <c r="E12" s="12">
        <v>1</v>
      </c>
      <c r="F12" s="23">
        <v>265.56</v>
      </c>
      <c r="G12" s="10">
        <f t="shared" si="0"/>
        <v>265.56</v>
      </c>
      <c r="H12" s="44">
        <v>0.05</v>
      </c>
      <c r="I12" s="10">
        <f t="shared" si="1"/>
        <v>278.83800000000002</v>
      </c>
      <c r="J12" s="14">
        <v>1</v>
      </c>
      <c r="K12" s="37" t="s">
        <v>55</v>
      </c>
      <c r="L12" s="36" t="s">
        <v>57</v>
      </c>
      <c r="M12" s="48"/>
      <c r="N12" s="80">
        <v>0.08</v>
      </c>
      <c r="O12" s="48"/>
    </row>
    <row r="13" spans="1:15" ht="102" x14ac:dyDescent="0.2">
      <c r="A13" s="4">
        <v>10</v>
      </c>
      <c r="B13" s="13" t="s">
        <v>49</v>
      </c>
      <c r="C13" s="2" t="s">
        <v>16</v>
      </c>
      <c r="D13" s="4" t="s">
        <v>5</v>
      </c>
      <c r="E13" s="14">
        <v>1</v>
      </c>
      <c r="F13" s="23">
        <v>1239.27</v>
      </c>
      <c r="G13" s="10">
        <f t="shared" si="0"/>
        <v>1239.27</v>
      </c>
      <c r="H13" s="46">
        <v>0.08</v>
      </c>
      <c r="I13" s="10">
        <f t="shared" si="1"/>
        <v>1338.4115999999999</v>
      </c>
      <c r="J13" s="14">
        <v>1</v>
      </c>
      <c r="K13" s="37" t="s">
        <v>55</v>
      </c>
      <c r="L13" s="36" t="s">
        <v>57</v>
      </c>
      <c r="M13" s="48"/>
      <c r="N13" s="80">
        <v>0.08</v>
      </c>
      <c r="O13" s="48"/>
    </row>
    <row r="14" spans="1:15" ht="38.25" x14ac:dyDescent="0.2">
      <c r="A14" s="4">
        <v>11</v>
      </c>
      <c r="B14" s="13" t="s">
        <v>35</v>
      </c>
      <c r="C14" s="2" t="s">
        <v>16</v>
      </c>
      <c r="D14" s="4" t="s">
        <v>5</v>
      </c>
      <c r="E14" s="14">
        <v>2</v>
      </c>
      <c r="F14" s="23">
        <v>1105.5899999999999</v>
      </c>
      <c r="G14" s="10">
        <f t="shared" si="0"/>
        <v>2211.1799999999998</v>
      </c>
      <c r="H14" s="46">
        <v>0.08</v>
      </c>
      <c r="I14" s="10">
        <f t="shared" si="1"/>
        <v>2388.0744</v>
      </c>
      <c r="J14" s="14">
        <v>2</v>
      </c>
      <c r="K14" s="37" t="s">
        <v>55</v>
      </c>
      <c r="L14" s="36" t="s">
        <v>57</v>
      </c>
      <c r="M14" s="48"/>
      <c r="N14" s="80">
        <v>0.08</v>
      </c>
      <c r="O14" s="48"/>
    </row>
    <row r="15" spans="1:15" x14ac:dyDescent="0.2">
      <c r="A15" s="4">
        <v>12</v>
      </c>
      <c r="B15" s="15" t="s">
        <v>44</v>
      </c>
      <c r="C15" s="16" t="s">
        <v>15</v>
      </c>
      <c r="D15" s="3" t="s">
        <v>11</v>
      </c>
      <c r="E15" s="17">
        <v>1</v>
      </c>
      <c r="F15" s="23">
        <v>842.93</v>
      </c>
      <c r="G15" s="10">
        <f t="shared" si="0"/>
        <v>842.93</v>
      </c>
      <c r="H15" s="44">
        <v>0.23</v>
      </c>
      <c r="I15" s="10">
        <f t="shared" si="1"/>
        <v>1036.8038999999999</v>
      </c>
      <c r="J15" s="14">
        <v>1</v>
      </c>
      <c r="K15" s="37" t="s">
        <v>55</v>
      </c>
      <c r="L15" s="36" t="s">
        <v>57</v>
      </c>
      <c r="M15" s="48"/>
      <c r="N15" s="80">
        <v>0.08</v>
      </c>
      <c r="O15" s="48"/>
    </row>
    <row r="16" spans="1:15" ht="27.75" customHeight="1" x14ac:dyDescent="0.2">
      <c r="A16" s="4">
        <v>13</v>
      </c>
      <c r="B16" s="13" t="s">
        <v>4</v>
      </c>
      <c r="C16" s="2" t="s">
        <v>18</v>
      </c>
      <c r="D16" s="2" t="s">
        <v>6</v>
      </c>
      <c r="E16" s="14">
        <v>1</v>
      </c>
      <c r="F16" s="23">
        <v>238</v>
      </c>
      <c r="G16" s="10">
        <f t="shared" si="0"/>
        <v>238</v>
      </c>
      <c r="H16" s="46">
        <v>0.08</v>
      </c>
      <c r="I16" s="10">
        <f t="shared" si="1"/>
        <v>257.04000000000002</v>
      </c>
      <c r="J16" s="14">
        <v>1</v>
      </c>
      <c r="K16" s="37" t="s">
        <v>55</v>
      </c>
      <c r="L16" s="36" t="s">
        <v>57</v>
      </c>
      <c r="M16" s="48"/>
      <c r="N16" s="80">
        <v>0.08</v>
      </c>
      <c r="O16" s="48"/>
    </row>
    <row r="17" spans="1:15" ht="25.5" x14ac:dyDescent="0.2">
      <c r="A17" s="4">
        <v>14</v>
      </c>
      <c r="B17" s="8" t="s">
        <v>43</v>
      </c>
      <c r="C17" s="2" t="s">
        <v>45</v>
      </c>
      <c r="D17" s="2" t="s">
        <v>9</v>
      </c>
      <c r="E17" s="12">
        <v>3</v>
      </c>
      <c r="F17" s="23">
        <v>196.35</v>
      </c>
      <c r="G17" s="10">
        <f t="shared" si="0"/>
        <v>589.04999999999995</v>
      </c>
      <c r="H17" s="46">
        <v>0.08</v>
      </c>
      <c r="I17" s="10">
        <f t="shared" si="1"/>
        <v>636.17399999999998</v>
      </c>
      <c r="J17" s="14">
        <v>2</v>
      </c>
      <c r="K17" s="37" t="s">
        <v>55</v>
      </c>
      <c r="L17" s="36" t="s">
        <v>57</v>
      </c>
      <c r="M17" s="45"/>
      <c r="N17" s="80">
        <v>0.08</v>
      </c>
      <c r="O17" s="48"/>
    </row>
    <row r="18" spans="1:15" ht="25.5" x14ac:dyDescent="0.2">
      <c r="A18" s="4">
        <v>15</v>
      </c>
      <c r="B18" s="13" t="s">
        <v>3</v>
      </c>
      <c r="C18" s="2" t="s">
        <v>17</v>
      </c>
      <c r="D18" s="4" t="s">
        <v>5</v>
      </c>
      <c r="E18" s="14">
        <v>1</v>
      </c>
      <c r="F18" s="23">
        <v>393.9</v>
      </c>
      <c r="G18" s="10">
        <f t="shared" si="0"/>
        <v>393.9</v>
      </c>
      <c r="H18" s="46">
        <v>0.08</v>
      </c>
      <c r="I18" s="10">
        <f t="shared" si="1"/>
        <v>425.41199999999998</v>
      </c>
      <c r="J18" s="14">
        <v>1</v>
      </c>
      <c r="K18" s="37" t="s">
        <v>55</v>
      </c>
      <c r="L18" s="36" t="s">
        <v>57</v>
      </c>
      <c r="M18" s="48"/>
      <c r="N18" s="80">
        <v>0.08</v>
      </c>
      <c r="O18" s="48"/>
    </row>
    <row r="19" spans="1:15" x14ac:dyDescent="0.2">
      <c r="A19" s="4">
        <v>16</v>
      </c>
      <c r="B19" s="13" t="s">
        <v>1</v>
      </c>
      <c r="C19" s="2" t="s">
        <v>13</v>
      </c>
      <c r="D19" s="4" t="s">
        <v>5</v>
      </c>
      <c r="E19" s="14">
        <v>1</v>
      </c>
      <c r="F19" s="23">
        <v>399.96</v>
      </c>
      <c r="G19" s="10">
        <f t="shared" si="0"/>
        <v>399.96</v>
      </c>
      <c r="H19" s="44">
        <v>0.08</v>
      </c>
      <c r="I19" s="10">
        <f t="shared" si="1"/>
        <v>431.95679999999999</v>
      </c>
      <c r="J19" s="14">
        <v>1</v>
      </c>
      <c r="K19" s="37" t="s">
        <v>55</v>
      </c>
      <c r="L19" s="36" t="s">
        <v>57</v>
      </c>
      <c r="M19" s="48"/>
      <c r="N19" s="80">
        <v>0.08</v>
      </c>
      <c r="O19" s="48"/>
    </row>
    <row r="20" spans="1:15" x14ac:dyDescent="0.2">
      <c r="A20" s="4">
        <v>17</v>
      </c>
      <c r="B20" s="13" t="s">
        <v>2</v>
      </c>
      <c r="C20" s="2" t="s">
        <v>14</v>
      </c>
      <c r="D20" s="4" t="s">
        <v>5</v>
      </c>
      <c r="E20" s="14">
        <v>2</v>
      </c>
      <c r="F20" s="23">
        <v>781.74</v>
      </c>
      <c r="G20" s="10">
        <f t="shared" si="0"/>
        <v>1563.48</v>
      </c>
      <c r="H20" s="44">
        <v>0.08</v>
      </c>
      <c r="I20" s="10">
        <f t="shared" si="1"/>
        <v>1688.5584000000001</v>
      </c>
      <c r="J20" s="14">
        <v>2</v>
      </c>
      <c r="K20" s="37" t="s">
        <v>55</v>
      </c>
      <c r="L20" s="36" t="s">
        <v>57</v>
      </c>
      <c r="M20" s="48"/>
      <c r="N20" s="80">
        <v>0.08</v>
      </c>
      <c r="O20" s="48"/>
    </row>
    <row r="21" spans="1:15" ht="25.5" x14ac:dyDescent="0.2">
      <c r="A21" s="4">
        <v>18</v>
      </c>
      <c r="B21" s="15" t="s">
        <v>51</v>
      </c>
      <c r="C21" s="2" t="s">
        <v>14</v>
      </c>
      <c r="D21" s="4" t="s">
        <v>11</v>
      </c>
      <c r="E21" s="14">
        <v>2</v>
      </c>
      <c r="F21" s="47">
        <v>325.2</v>
      </c>
      <c r="G21" s="10">
        <f t="shared" si="0"/>
        <v>650.4</v>
      </c>
      <c r="H21" s="44">
        <v>0.23</v>
      </c>
      <c r="I21" s="10">
        <f t="shared" si="1"/>
        <v>799.99199999999996</v>
      </c>
      <c r="J21" s="58">
        <v>2</v>
      </c>
      <c r="K21" s="39" t="s">
        <v>58</v>
      </c>
      <c r="L21" s="38" t="s">
        <v>59</v>
      </c>
      <c r="M21" s="45"/>
      <c r="N21" s="80">
        <v>0.08</v>
      </c>
      <c r="O21" s="45"/>
    </row>
    <row r="22" spans="1:15" ht="38.25" x14ac:dyDescent="0.2">
      <c r="A22" s="4">
        <v>19</v>
      </c>
      <c r="B22" s="18" t="s">
        <v>46</v>
      </c>
      <c r="C22" s="16" t="s">
        <v>15</v>
      </c>
      <c r="D22" s="3" t="s">
        <v>5</v>
      </c>
      <c r="E22" s="19">
        <v>2</v>
      </c>
      <c r="F22" s="23">
        <v>1106.9100000000001</v>
      </c>
      <c r="G22" s="10">
        <f t="shared" si="0"/>
        <v>2213.8200000000002</v>
      </c>
      <c r="H22" s="46">
        <v>0.08</v>
      </c>
      <c r="I22" s="10">
        <f t="shared" si="1"/>
        <v>2390.9256</v>
      </c>
      <c r="J22" s="14">
        <v>2</v>
      </c>
      <c r="K22" s="37" t="s">
        <v>55</v>
      </c>
      <c r="L22" s="36" t="s">
        <v>57</v>
      </c>
      <c r="M22" s="48"/>
      <c r="N22" s="80">
        <v>0.08</v>
      </c>
      <c r="O22" s="48"/>
    </row>
    <row r="23" spans="1:15" ht="51" x14ac:dyDescent="0.2">
      <c r="A23" s="4">
        <v>20</v>
      </c>
      <c r="B23" s="32" t="s">
        <v>62</v>
      </c>
      <c r="C23" s="16" t="s">
        <v>30</v>
      </c>
      <c r="D23" s="3" t="s">
        <v>11</v>
      </c>
      <c r="E23" s="19">
        <v>1</v>
      </c>
      <c r="F23" s="23">
        <v>503.28</v>
      </c>
      <c r="G23" s="10">
        <f t="shared" ref="G23:G24" si="2">E23*F23</f>
        <v>503.28</v>
      </c>
      <c r="H23" s="44">
        <v>0.23</v>
      </c>
      <c r="I23" s="10">
        <f t="shared" ref="I23" si="3">G23+(G23*H23)</f>
        <v>619.03440000000001</v>
      </c>
      <c r="J23" s="14">
        <v>1</v>
      </c>
      <c r="K23" s="37" t="s">
        <v>55</v>
      </c>
      <c r="L23" s="36" t="s">
        <v>57</v>
      </c>
      <c r="M23" s="48"/>
      <c r="N23" s="80">
        <v>0.23</v>
      </c>
      <c r="O23" s="48"/>
    </row>
    <row r="24" spans="1:15" ht="38.25" x14ac:dyDescent="0.2">
      <c r="A24" s="4">
        <v>21</v>
      </c>
      <c r="B24" s="18" t="s">
        <v>52</v>
      </c>
      <c r="C24" s="16" t="s">
        <v>53</v>
      </c>
      <c r="D24" s="16" t="s">
        <v>54</v>
      </c>
      <c r="E24" s="19">
        <v>1</v>
      </c>
      <c r="F24" s="23">
        <v>260</v>
      </c>
      <c r="G24" s="10">
        <f t="shared" si="2"/>
        <v>260</v>
      </c>
      <c r="H24" s="44">
        <v>0.08</v>
      </c>
      <c r="I24" s="10">
        <f t="shared" ref="I24" si="4">G24+(G24*H24)</f>
        <v>280.8</v>
      </c>
      <c r="J24" s="14">
        <v>1</v>
      </c>
      <c r="K24" s="37" t="s">
        <v>55</v>
      </c>
      <c r="L24" s="36" t="s">
        <v>57</v>
      </c>
      <c r="M24" s="48"/>
      <c r="N24" s="80">
        <v>0.08</v>
      </c>
      <c r="O24" s="48"/>
    </row>
    <row r="25" spans="1:15" x14ac:dyDescent="0.2">
      <c r="A25" s="4">
        <v>22</v>
      </c>
      <c r="B25" s="18" t="s">
        <v>64</v>
      </c>
      <c r="C25" s="16" t="s">
        <v>65</v>
      </c>
      <c r="D25" s="16" t="s">
        <v>66</v>
      </c>
      <c r="E25" s="19"/>
      <c r="F25" s="23"/>
      <c r="G25" s="10"/>
      <c r="H25" s="44"/>
      <c r="I25" s="10"/>
      <c r="J25" s="14">
        <v>1</v>
      </c>
      <c r="K25" s="37"/>
      <c r="L25" s="36"/>
      <c r="M25" s="45"/>
      <c r="N25" s="81">
        <v>0.08</v>
      </c>
      <c r="O25" s="45"/>
    </row>
    <row r="26" spans="1:15" x14ac:dyDescent="0.2">
      <c r="A26" s="4">
        <v>23</v>
      </c>
      <c r="B26" s="18" t="s">
        <v>71</v>
      </c>
      <c r="C26" s="16" t="s">
        <v>73</v>
      </c>
      <c r="D26" s="16" t="s">
        <v>74</v>
      </c>
      <c r="E26" s="52"/>
      <c r="F26" s="53"/>
      <c r="G26" s="54"/>
      <c r="H26" s="55"/>
      <c r="I26" s="43"/>
      <c r="J26" s="14">
        <v>1</v>
      </c>
      <c r="K26" s="37"/>
      <c r="L26" s="36"/>
      <c r="M26" s="45"/>
      <c r="N26" s="80">
        <v>0.08</v>
      </c>
      <c r="O26" s="45"/>
    </row>
    <row r="27" spans="1:15" ht="25.5" x14ac:dyDescent="0.2">
      <c r="A27" s="4">
        <v>24</v>
      </c>
      <c r="B27" s="73" t="s">
        <v>72</v>
      </c>
      <c r="C27" s="74" t="s">
        <v>75</v>
      </c>
      <c r="D27" s="74" t="s">
        <v>9</v>
      </c>
      <c r="E27" s="61"/>
      <c r="F27" s="53"/>
      <c r="G27" s="54"/>
      <c r="H27" s="62"/>
      <c r="I27" s="63"/>
      <c r="J27" s="64">
        <v>1</v>
      </c>
      <c r="K27" s="66"/>
      <c r="L27" s="67"/>
      <c r="M27" s="68"/>
      <c r="N27" s="82">
        <v>0.08</v>
      </c>
      <c r="O27" s="45"/>
    </row>
    <row r="28" spans="1:15" x14ac:dyDescent="0.2">
      <c r="A28" s="72">
        <v>25</v>
      </c>
      <c r="B28" s="75" t="s">
        <v>70</v>
      </c>
      <c r="C28" s="76"/>
      <c r="D28" s="77"/>
      <c r="E28" s="69">
        <f>SUM(E4:E25)</f>
        <v>29</v>
      </c>
      <c r="F28" s="65"/>
      <c r="G28" s="70"/>
      <c r="H28" s="71">
        <v>0.23</v>
      </c>
      <c r="I28" s="65" t="e">
        <f>I8+#REF!+I10+I15+#REF!+I21+I23+#REF!+#REF!+#REF!+#REF!+#REF!+#REF!</f>
        <v>#REF!</v>
      </c>
      <c r="J28" s="14" t="s">
        <v>82</v>
      </c>
      <c r="K28" s="50"/>
      <c r="L28" s="51"/>
      <c r="M28" s="78" t="s">
        <v>82</v>
      </c>
      <c r="N28" s="79" t="s">
        <v>82</v>
      </c>
      <c r="O28" s="48"/>
    </row>
    <row r="29" spans="1:15" ht="14.25" x14ac:dyDescent="0.2">
      <c r="B29" s="31"/>
      <c r="F29" s="25"/>
      <c r="G29" s="26"/>
      <c r="H29" s="42">
        <v>0.08</v>
      </c>
      <c r="I29" s="43">
        <f>I13+I14+I16+I17+I18+I19+I20+I22+I24</f>
        <v>9837.3527999999988</v>
      </c>
      <c r="J29" s="59"/>
      <c r="K29" s="34"/>
      <c r="L29" s="30"/>
    </row>
    <row r="30" spans="1:15" ht="14.25" hidden="1" x14ac:dyDescent="0.2">
      <c r="B30" s="31"/>
      <c r="F30" s="25"/>
      <c r="G30" s="25"/>
      <c r="H30" s="27">
        <v>0.05</v>
      </c>
      <c r="I30" s="10" t="e">
        <f>I4+I5+I6+I7+I9+#REF!+I11+I12+#REF!</f>
        <v>#REF!</v>
      </c>
      <c r="J30" s="59" t="e">
        <f>SUM(I28:I30)</f>
        <v>#REF!</v>
      </c>
      <c r="K30" s="35"/>
    </row>
    <row r="31" spans="1:15" ht="25.5" x14ac:dyDescent="0.2">
      <c r="D31" s="28"/>
      <c r="E31" s="21" t="s">
        <v>50</v>
      </c>
      <c r="F31" s="22" t="s">
        <v>36</v>
      </c>
      <c r="G31" s="20">
        <f>SUM(G4:G25)</f>
        <v>13529.8</v>
      </c>
      <c r="H31" s="4" t="s">
        <v>37</v>
      </c>
      <c r="I31" s="22">
        <f>SUM(I4:I25)</f>
        <v>14927.200800000001</v>
      </c>
    </row>
    <row r="33" spans="1:14" x14ac:dyDescent="0.2">
      <c r="A33" s="29"/>
      <c r="B33" s="24" t="s">
        <v>78</v>
      </c>
      <c r="M33" s="24" t="s">
        <v>78</v>
      </c>
      <c r="N33" s="34"/>
    </row>
    <row r="34" spans="1:14" x14ac:dyDescent="0.2">
      <c r="B34" s="24" t="s">
        <v>79</v>
      </c>
      <c r="M34" s="60" t="s">
        <v>80</v>
      </c>
      <c r="N34" s="33"/>
    </row>
    <row r="35" spans="1:14" hidden="1" x14ac:dyDescent="0.2">
      <c r="A35" s="24" t="s">
        <v>47</v>
      </c>
      <c r="M35" s="60" t="s">
        <v>81</v>
      </c>
      <c r="N35" s="33"/>
    </row>
    <row r="36" spans="1:14" hidden="1" x14ac:dyDescent="0.2"/>
    <row r="37" spans="1:14" hidden="1" x14ac:dyDescent="0.2">
      <c r="B37" s="40" t="s">
        <v>61</v>
      </c>
      <c r="C37" s="41">
        <v>4.3117000000000001</v>
      </c>
    </row>
    <row r="38" spans="1:14" x14ac:dyDescent="0.2">
      <c r="M38" t="s">
        <v>81</v>
      </c>
    </row>
  </sheetData>
  <mergeCells count="1">
    <mergeCell ref="B2:H2"/>
  </mergeCells>
  <pageMargins left="0.25" right="0.25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Company>Oddział Warszawa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ekucharska</cp:lastModifiedBy>
  <cp:lastPrinted>2019-11-13T10:20:12Z</cp:lastPrinted>
  <dcterms:created xsi:type="dcterms:W3CDTF">2010-10-14T12:26:47Z</dcterms:created>
  <dcterms:modified xsi:type="dcterms:W3CDTF">2019-11-19T09:34:29Z</dcterms:modified>
</cp:coreProperties>
</file>